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60" windowWidth="15135" windowHeight="9405" activeTab="0"/>
  </bookViews>
  <sheets>
    <sheet name="Plan1" sheetId="1" r:id="rId1"/>
    <sheet name="Plan2" sheetId="2" r:id="rId2"/>
    <sheet name="Plan3" sheetId="3" r:id="rId3"/>
    <sheet name="Plan4" sheetId="4" r:id="rId4"/>
  </sheets>
  <definedNames/>
  <calcPr calcId="124519"/>
</workbook>
</file>

<file path=xl/sharedStrings.xml><?xml version="1.0" encoding="utf-8"?>
<sst xmlns="http://schemas.openxmlformats.org/spreadsheetml/2006/main" count="77" uniqueCount="51">
  <si>
    <t xml:space="preserve"> </t>
  </si>
  <si>
    <t>ENCONTRO DE CASAIS COM CRISTO - ECC</t>
  </si>
  <si>
    <t>NORTE</t>
  </si>
  <si>
    <t xml:space="preserve">                    </t>
  </si>
  <si>
    <t>NORDESTE</t>
  </si>
  <si>
    <t xml:space="preserve">                       LESTE</t>
  </si>
  <si>
    <t>CENTRO-OESTE</t>
  </si>
  <si>
    <t xml:space="preserve">            </t>
  </si>
  <si>
    <t xml:space="preserve">           S U L </t>
  </si>
  <si>
    <t>N I</t>
  </si>
  <si>
    <t>N II</t>
  </si>
  <si>
    <t>NO</t>
  </si>
  <si>
    <t>TOTAL</t>
  </si>
  <si>
    <t xml:space="preserve">NE I </t>
  </si>
  <si>
    <t>NE II</t>
  </si>
  <si>
    <t xml:space="preserve">NE III </t>
  </si>
  <si>
    <t>NE IV</t>
  </si>
  <si>
    <t xml:space="preserve">NE V </t>
  </si>
  <si>
    <t>L I</t>
  </si>
  <si>
    <t>L II</t>
  </si>
  <si>
    <t>CO</t>
  </si>
  <si>
    <t>O  I</t>
  </si>
  <si>
    <t>O II</t>
  </si>
  <si>
    <t>S I</t>
  </si>
  <si>
    <t xml:space="preserve"> S II</t>
  </si>
  <si>
    <t xml:space="preserve"> S III/IV</t>
  </si>
  <si>
    <t>1ª ETAPA</t>
  </si>
  <si>
    <t>ESTADOS</t>
  </si>
  <si>
    <t>DIOCESES</t>
  </si>
  <si>
    <t>CIDADES</t>
  </si>
  <si>
    <t>PARÓQUIAS</t>
  </si>
  <si>
    <t>ENCONTROS</t>
  </si>
  <si>
    <t>CASAIS</t>
  </si>
  <si>
    <t>2ª ETAPA</t>
  </si>
  <si>
    <t>SETORES</t>
  </si>
  <si>
    <t>3ª ETAPA</t>
  </si>
  <si>
    <t>% ENGAJ.</t>
  </si>
  <si>
    <t xml:space="preserve">          1ª ETAPA</t>
  </si>
  <si>
    <t xml:space="preserve">Nº de estados/D. Federal </t>
  </si>
  <si>
    <t>Dioceses</t>
  </si>
  <si>
    <t>Cidades</t>
  </si>
  <si>
    <t>Nº de Dioceses</t>
  </si>
  <si>
    <t>Paróquias</t>
  </si>
  <si>
    <t>Setores</t>
  </si>
  <si>
    <t>Encontros</t>
  </si>
  <si>
    <t>Casais</t>
  </si>
  <si>
    <t>Engajamento</t>
  </si>
  <si>
    <r>
      <t xml:space="preserve">     </t>
    </r>
    <r>
      <rPr>
        <b/>
        <sz val="12"/>
        <rFont val="Arial"/>
        <family val="2"/>
      </rPr>
      <t>SECRETARIA NACIONAL</t>
    </r>
  </si>
  <si>
    <r>
      <t xml:space="preserve">                                                                                                 </t>
    </r>
    <r>
      <rPr>
        <b/>
        <sz val="8"/>
        <rFont val="Arial"/>
        <family val="2"/>
      </rPr>
      <t xml:space="preserve"> DADOS ESTATÍSTICOS REFERENTES A 2010</t>
    </r>
  </si>
  <si>
    <t>RESUMO GERAL DA ESTATÍSTICA DE 2010</t>
  </si>
  <si>
    <t xml:space="preserve"> 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</si>
</sst>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medium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/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2" borderId="13" xfId="0" applyFont="1" applyFill="1" applyBorder="1"/>
    <xf numFmtId="0" fontId="4" fillId="0" borderId="10" xfId="0" applyFont="1" applyBorder="1"/>
    <xf numFmtId="0" fontId="2" fillId="2" borderId="14" xfId="0" applyFont="1" applyFill="1" applyBorder="1"/>
    <xf numFmtId="0" fontId="2" fillId="2" borderId="12" xfId="0" applyFont="1" applyFill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0" borderId="15" xfId="0" applyFont="1" applyFill="1" applyBorder="1"/>
    <xf numFmtId="0" fontId="2" fillId="2" borderId="21" xfId="0" applyFont="1" applyFill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5" xfId="0" applyFont="1" applyFill="1" applyBorder="1"/>
    <xf numFmtId="0" fontId="2" fillId="0" borderId="28" xfId="0" applyFont="1" applyBorder="1"/>
    <xf numFmtId="0" fontId="2" fillId="0" borderId="29" xfId="0" applyFont="1" applyBorder="1"/>
    <xf numFmtId="0" fontId="2" fillId="0" borderId="20" xfId="0" applyFont="1" applyBorder="1"/>
    <xf numFmtId="0" fontId="2" fillId="0" borderId="27" xfId="0" applyFont="1" applyBorder="1"/>
    <xf numFmtId="0" fontId="3" fillId="0" borderId="0" xfId="0" applyFont="1" applyBorder="1"/>
    <xf numFmtId="0" fontId="0" fillId="0" borderId="0" xfId="0" applyBorder="1"/>
    <xf numFmtId="0" fontId="5" fillId="0" borderId="0" xfId="0" applyFont="1"/>
    <xf numFmtId="0" fontId="5" fillId="0" borderId="0" xfId="0" applyFont="1" applyBorder="1"/>
    <xf numFmtId="0" fontId="2" fillId="0" borderId="25" xfId="0" applyFont="1" applyBorder="1"/>
    <xf numFmtId="0" fontId="4" fillId="3" borderId="30" xfId="0" applyFont="1" applyFill="1" applyBorder="1"/>
    <xf numFmtId="9" fontId="0" fillId="0" borderId="0" xfId="0" applyNumberFormat="1"/>
    <xf numFmtId="0" fontId="2" fillId="4" borderId="5" xfId="0" applyFont="1" applyFill="1" applyBorder="1"/>
    <xf numFmtId="0" fontId="2" fillId="4" borderId="0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9" fontId="6" fillId="5" borderId="3" xfId="0" applyNumberFormat="1" applyFont="1" applyFill="1" applyBorder="1"/>
    <xf numFmtId="0" fontId="6" fillId="5" borderId="4" xfId="0" applyFont="1" applyFill="1" applyBorder="1"/>
    <xf numFmtId="0" fontId="6" fillId="5" borderId="0" xfId="0" applyFont="1" applyFill="1" applyBorder="1"/>
    <xf numFmtId="0" fontId="6" fillId="5" borderId="31" xfId="0" applyFont="1" applyFill="1" applyBorder="1"/>
    <xf numFmtId="0" fontId="5" fillId="5" borderId="32" xfId="0" applyFont="1" applyFill="1" applyBorder="1"/>
    <xf numFmtId="0" fontId="5" fillId="5" borderId="33" xfId="0" applyFont="1" applyFill="1" applyBorder="1"/>
    <xf numFmtId="0" fontId="6" fillId="5" borderId="33" xfId="0" applyFont="1" applyFill="1" applyBorder="1"/>
    <xf numFmtId="0" fontId="6" fillId="5" borderId="34" xfId="0" applyFont="1" applyFill="1" applyBorder="1"/>
    <xf numFmtId="0" fontId="6" fillId="5" borderId="35" xfId="0" applyFont="1" applyFill="1" applyBorder="1"/>
    <xf numFmtId="0" fontId="6" fillId="5" borderId="36" xfId="0" applyFont="1" applyFill="1" applyBorder="1"/>
    <xf numFmtId="0" fontId="6" fillId="5" borderId="37" xfId="0" applyFont="1" applyFill="1" applyBorder="1"/>
    <xf numFmtId="0" fontId="6" fillId="5" borderId="38" xfId="0" applyFont="1" applyFill="1" applyBorder="1"/>
    <xf numFmtId="0" fontId="6" fillId="5" borderId="32" xfId="0" applyFont="1" applyFill="1" applyBorder="1"/>
    <xf numFmtId="0" fontId="6" fillId="5" borderId="39" xfId="0" applyFont="1" applyFill="1" applyBorder="1"/>
    <xf numFmtId="9" fontId="2" fillId="4" borderId="0" xfId="0" applyNumberFormat="1" applyFont="1" applyFill="1" applyBorder="1"/>
    <xf numFmtId="9" fontId="2" fillId="4" borderId="0" xfId="0" applyNumberFormat="1" applyFont="1" applyFill="1" applyBorder="1"/>
    <xf numFmtId="10" fontId="2" fillId="4" borderId="0" xfId="0" applyNumberFormat="1" applyFont="1" applyFill="1" applyBorder="1"/>
    <xf numFmtId="164" fontId="6" fillId="5" borderId="40" xfId="21" applyNumberFormat="1" applyFont="1" applyFill="1" applyBorder="1"/>
    <xf numFmtId="165" fontId="2" fillId="4" borderId="7" xfId="0" applyNumberFormat="1" applyFont="1" applyFill="1" applyBorder="1"/>
    <xf numFmtId="165" fontId="2" fillId="4" borderId="8" xfId="0" applyNumberFormat="1" applyFont="1" applyFill="1" applyBorder="1"/>
    <xf numFmtId="165" fontId="2" fillId="4" borderId="9" xfId="0" applyNumberFormat="1" applyFont="1" applyFill="1" applyBorder="1"/>
    <xf numFmtId="165" fontId="2" fillId="4" borderId="5" xfId="0" applyNumberFormat="1" applyFont="1" applyFill="1" applyBorder="1"/>
    <xf numFmtId="165" fontId="2" fillId="4" borderId="0" xfId="0" applyNumberFormat="1" applyFont="1" applyFill="1" applyBorder="1"/>
    <xf numFmtId="165" fontId="2" fillId="4" borderId="8" xfId="21" applyNumberFormat="1" applyFont="1" applyFill="1" applyBorder="1"/>
    <xf numFmtId="165" fontId="0" fillId="0" borderId="0" xfId="0" applyNumberFormat="1"/>
    <xf numFmtId="165" fontId="2" fillId="4" borderId="7" xfId="0" applyNumberFormat="1" applyFont="1" applyFill="1" applyBorder="1"/>
    <xf numFmtId="165" fontId="2" fillId="4" borderId="4" xfId="0" applyNumberFormat="1" applyFont="1" applyFill="1" applyBorder="1"/>
    <xf numFmtId="0" fontId="7" fillId="0" borderId="17" xfId="0" applyFont="1" applyBorder="1"/>
    <xf numFmtId="165" fontId="2" fillId="4" borderId="7" xfId="20" applyNumberFormat="1" applyFont="1" applyFill="1" applyBorder="1"/>
    <xf numFmtId="165" fontId="6" fillId="5" borderId="41" xfId="20" applyNumberFormat="1" applyFont="1" applyFill="1" applyBorder="1"/>
    <xf numFmtId="165" fontId="6" fillId="5" borderId="4" xfId="20" applyNumberFormat="1" applyFont="1" applyFill="1" applyBorder="1"/>
    <xf numFmtId="164" fontId="6" fillId="5" borderId="41" xfId="21" applyNumberFormat="1" applyFont="1" applyFill="1" applyBorder="1"/>
    <xf numFmtId="0" fontId="4" fillId="6" borderId="42" xfId="0" applyFont="1" applyFill="1" applyBorder="1"/>
    <xf numFmtId="0" fontId="4" fillId="7" borderId="14" xfId="0" applyFont="1" applyFill="1" applyBorder="1"/>
    <xf numFmtId="0" fontId="6" fillId="4" borderId="0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Separador de milhares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showGridLines="0" tabSelected="1" workbookViewId="0" topLeftCell="A10">
      <selection activeCell="A31" sqref="A31"/>
    </sheetView>
  </sheetViews>
  <sheetFormatPr defaultColWidth="9.140625" defaultRowHeight="15"/>
  <cols>
    <col min="2" max="2" width="5.57421875" style="0" customWidth="1"/>
    <col min="3" max="3" width="5.28125" style="0" customWidth="1"/>
    <col min="4" max="4" width="5.8515625" style="0" customWidth="1"/>
    <col min="5" max="5" width="9.421875" style="0" customWidth="1"/>
    <col min="6" max="6" width="2.140625" style="0" customWidth="1"/>
    <col min="7" max="7" width="5.140625" style="0" customWidth="1"/>
    <col min="8" max="8" width="5.421875" style="0" customWidth="1"/>
    <col min="9" max="9" width="5.8515625" style="0" customWidth="1"/>
    <col min="10" max="10" width="6.421875" style="0" customWidth="1"/>
    <col min="11" max="11" width="5.421875" style="0" customWidth="1"/>
    <col min="12" max="12" width="10.140625" style="0" customWidth="1"/>
    <col min="13" max="13" width="1.421875" style="0" customWidth="1"/>
    <col min="14" max="14" width="5.421875" style="0" customWidth="1"/>
    <col min="15" max="15" width="5.7109375" style="0" customWidth="1"/>
    <col min="16" max="16" width="5.8515625" style="0" customWidth="1"/>
    <col min="17" max="17" width="1.57421875" style="0" customWidth="1"/>
    <col min="18" max="18" width="5.8515625" style="0" customWidth="1"/>
    <col min="19" max="19" width="5.140625" style="0" customWidth="1"/>
    <col min="20" max="20" width="5.7109375" style="0" customWidth="1"/>
    <col min="21" max="21" width="8.8515625" style="0" customWidth="1"/>
    <col min="22" max="22" width="1.421875" style="0" customWidth="1"/>
    <col min="23" max="23" width="6.7109375" style="0" customWidth="1"/>
    <col min="24" max="24" width="5.28125" style="0" customWidth="1"/>
    <col min="25" max="25" width="5.8515625" style="0" customWidth="1"/>
    <col min="26" max="26" width="6.28125" style="0" customWidth="1"/>
  </cols>
  <sheetData>
    <row r="1" spans="1:26" ht="15.75">
      <c r="A1" s="1"/>
      <c r="B1" s="1"/>
      <c r="C1" s="1"/>
      <c r="D1" s="1" t="s">
        <v>0</v>
      </c>
      <c r="E1" s="1"/>
      <c r="F1" s="52" t="s">
        <v>1</v>
      </c>
      <c r="G1" s="52"/>
      <c r="H1" s="52"/>
      <c r="I1" s="52"/>
      <c r="J1" s="52"/>
      <c r="K1" s="52"/>
      <c r="L1" s="52"/>
      <c r="M1" s="1"/>
      <c r="N1" s="1"/>
      <c r="O1" s="1"/>
      <c r="P1" s="1"/>
      <c r="Q1" s="1"/>
      <c r="R1" s="1"/>
      <c r="S1" s="1"/>
      <c r="X1" s="1"/>
      <c r="Y1" s="1"/>
      <c r="Z1" s="1"/>
    </row>
    <row r="2" spans="1:26" ht="15.75">
      <c r="A2" s="2"/>
      <c r="B2" s="2"/>
      <c r="C2" s="2"/>
      <c r="D2" s="2"/>
      <c r="E2" s="2"/>
      <c r="F2" s="53"/>
      <c r="G2" s="53"/>
      <c r="H2" s="53"/>
      <c r="I2" s="53" t="s">
        <v>47</v>
      </c>
      <c r="J2" s="53"/>
      <c r="K2" s="53"/>
      <c r="L2" s="53"/>
      <c r="M2" s="2"/>
      <c r="N2" s="2"/>
      <c r="O2" s="2"/>
      <c r="P2" s="51"/>
      <c r="Q2" s="51"/>
      <c r="R2" s="51"/>
      <c r="S2" s="51"/>
      <c r="T2" s="2"/>
      <c r="U2" s="2"/>
      <c r="V2" s="2"/>
      <c r="W2" s="2"/>
      <c r="X2" s="2"/>
      <c r="Y2" s="2"/>
      <c r="Z2" s="2"/>
    </row>
    <row r="3" spans="1:26" ht="18.75" thickBot="1">
      <c r="A3" s="2" t="s">
        <v>48</v>
      </c>
      <c r="B3" s="2"/>
      <c r="C3" s="2"/>
      <c r="D3" s="2"/>
      <c r="E3" s="2"/>
      <c r="F3" s="2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2"/>
      <c r="U3" s="2"/>
      <c r="V3" s="2"/>
      <c r="W3" s="2"/>
      <c r="X3" s="2"/>
      <c r="Y3" s="2"/>
      <c r="Z3" s="2"/>
    </row>
    <row r="4" spans="1:26" ht="15.75" thickBot="1">
      <c r="A4" s="3"/>
      <c r="B4" s="4"/>
      <c r="C4" s="5" t="s">
        <v>2</v>
      </c>
      <c r="D4" s="5"/>
      <c r="E4" s="6"/>
      <c r="F4" s="7"/>
      <c r="G4" s="8" t="s">
        <v>3</v>
      </c>
      <c r="H4" s="5"/>
      <c r="I4" s="5" t="s">
        <v>4</v>
      </c>
      <c r="J4" s="5"/>
      <c r="K4" s="5"/>
      <c r="L4" s="6"/>
      <c r="M4" s="9"/>
      <c r="N4" s="10" t="s">
        <v>5</v>
      </c>
      <c r="O4" s="5"/>
      <c r="P4" s="6"/>
      <c r="Q4" s="9"/>
      <c r="R4" s="8"/>
      <c r="S4" s="5" t="s">
        <v>6</v>
      </c>
      <c r="T4" s="11"/>
      <c r="U4" s="12"/>
      <c r="V4" s="13"/>
      <c r="W4" s="8" t="s">
        <v>7</v>
      </c>
      <c r="X4" s="5" t="s">
        <v>8</v>
      </c>
      <c r="Y4" s="5"/>
      <c r="Z4" s="12"/>
    </row>
    <row r="5" spans="1:26" ht="15.75" thickBo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/>
      <c r="G5" s="15" t="s">
        <v>13</v>
      </c>
      <c r="H5" s="16" t="s">
        <v>14</v>
      </c>
      <c r="I5" s="16" t="s">
        <v>15</v>
      </c>
      <c r="J5" s="16" t="s">
        <v>16</v>
      </c>
      <c r="K5" s="20" t="s">
        <v>17</v>
      </c>
      <c r="L5" s="21" t="s">
        <v>12</v>
      </c>
      <c r="M5" s="19"/>
      <c r="N5" s="15" t="s">
        <v>18</v>
      </c>
      <c r="O5" s="16" t="s">
        <v>19</v>
      </c>
      <c r="P5" s="22" t="s">
        <v>12</v>
      </c>
      <c r="Q5" s="19"/>
      <c r="R5" s="15" t="s">
        <v>20</v>
      </c>
      <c r="S5" s="16" t="s">
        <v>21</v>
      </c>
      <c r="T5" s="16" t="s">
        <v>22</v>
      </c>
      <c r="U5" s="22" t="s">
        <v>12</v>
      </c>
      <c r="V5" s="19"/>
      <c r="W5" s="15" t="s">
        <v>23</v>
      </c>
      <c r="X5" s="16" t="s">
        <v>24</v>
      </c>
      <c r="Y5" s="16" t="s">
        <v>25</v>
      </c>
      <c r="Z5" s="22" t="s">
        <v>12</v>
      </c>
    </row>
    <row r="6" spans="1:26" ht="15">
      <c r="A6" s="55" t="s">
        <v>26</v>
      </c>
      <c r="B6" s="23"/>
      <c r="C6" s="24"/>
      <c r="D6" s="25"/>
      <c r="E6" s="26"/>
      <c r="F6" s="2"/>
      <c r="G6" s="27"/>
      <c r="H6" s="24"/>
      <c r="I6" s="24"/>
      <c r="J6" s="24"/>
      <c r="K6" s="25"/>
      <c r="L6" s="28"/>
      <c r="M6" s="2"/>
      <c r="N6" s="23"/>
      <c r="O6" s="24"/>
      <c r="P6" s="29"/>
      <c r="Q6" s="2"/>
      <c r="R6" s="23"/>
      <c r="S6" s="24"/>
      <c r="T6" s="24"/>
      <c r="U6" s="29"/>
      <c r="V6" s="2"/>
      <c r="W6" s="23"/>
      <c r="X6" s="24"/>
      <c r="Y6" s="24"/>
      <c r="Z6" s="29"/>
    </row>
    <row r="7" spans="1:26" ht="15">
      <c r="A7" s="30" t="s">
        <v>27</v>
      </c>
      <c r="B7" s="31">
        <v>2</v>
      </c>
      <c r="C7" s="32">
        <v>2</v>
      </c>
      <c r="D7" s="33">
        <v>3</v>
      </c>
      <c r="E7" s="34">
        <f aca="true" t="shared" si="0" ref="E7:E8">SUM(B7:D7)</f>
        <v>7</v>
      </c>
      <c r="F7" s="2"/>
      <c r="G7" s="31">
        <v>1</v>
      </c>
      <c r="H7" s="32">
        <v>4</v>
      </c>
      <c r="I7" s="32">
        <v>2</v>
      </c>
      <c r="J7" s="32">
        <v>1</v>
      </c>
      <c r="K7" s="33">
        <v>1</v>
      </c>
      <c r="L7" s="35">
        <f aca="true" t="shared" si="1" ref="L7:L8">SUM(G7:K7)</f>
        <v>9</v>
      </c>
      <c r="M7" s="2"/>
      <c r="N7" s="31">
        <v>1</v>
      </c>
      <c r="O7" s="32">
        <v>2</v>
      </c>
      <c r="P7" s="36">
        <f aca="true" t="shared" si="2" ref="P7:P8">SUM(N7:O7)</f>
        <v>3</v>
      </c>
      <c r="Q7" s="2"/>
      <c r="R7" s="31">
        <v>3</v>
      </c>
      <c r="S7" s="32">
        <v>1</v>
      </c>
      <c r="T7" s="32">
        <v>1</v>
      </c>
      <c r="U7" s="36">
        <f aca="true" t="shared" si="3" ref="U7:U10">SUM(R7:T7)</f>
        <v>5</v>
      </c>
      <c r="V7" s="2"/>
      <c r="W7" s="31">
        <v>1</v>
      </c>
      <c r="X7" s="32">
        <v>1</v>
      </c>
      <c r="Y7" s="32">
        <v>2</v>
      </c>
      <c r="Z7" s="38">
        <f aca="true" t="shared" si="4" ref="Z7:Z8">SUM(W7:Y7)</f>
        <v>4</v>
      </c>
    </row>
    <row r="8" spans="1:26" ht="15">
      <c r="A8" s="30" t="s">
        <v>28</v>
      </c>
      <c r="B8" s="31">
        <v>2</v>
      </c>
      <c r="C8" s="32">
        <v>13</v>
      </c>
      <c r="D8" s="33">
        <v>7</v>
      </c>
      <c r="E8" s="34">
        <f t="shared" si="0"/>
        <v>22</v>
      </c>
      <c r="F8" s="2"/>
      <c r="G8" s="31">
        <v>9</v>
      </c>
      <c r="H8" s="32">
        <v>20</v>
      </c>
      <c r="I8" s="32">
        <v>24</v>
      </c>
      <c r="J8" s="32">
        <v>8</v>
      </c>
      <c r="K8" s="33">
        <v>8</v>
      </c>
      <c r="L8" s="35">
        <f t="shared" si="1"/>
        <v>69</v>
      </c>
      <c r="M8" s="2"/>
      <c r="N8" s="31">
        <v>10</v>
      </c>
      <c r="O8" s="32">
        <v>32</v>
      </c>
      <c r="P8" s="36">
        <f t="shared" si="2"/>
        <v>42</v>
      </c>
      <c r="Q8" s="2"/>
      <c r="R8" s="31">
        <v>17</v>
      </c>
      <c r="S8" s="32">
        <v>5</v>
      </c>
      <c r="T8" s="32">
        <v>8</v>
      </c>
      <c r="U8" s="36">
        <f t="shared" si="3"/>
        <v>30</v>
      </c>
      <c r="V8" s="2"/>
      <c r="W8" s="31">
        <v>38</v>
      </c>
      <c r="X8" s="32">
        <v>14</v>
      </c>
      <c r="Y8" s="3">
        <v>16</v>
      </c>
      <c r="Z8" s="38">
        <f t="shared" si="4"/>
        <v>68</v>
      </c>
    </row>
    <row r="9" spans="1:26" ht="15">
      <c r="A9" s="37" t="s">
        <v>29</v>
      </c>
      <c r="B9" s="31">
        <v>4</v>
      </c>
      <c r="C9" s="32">
        <v>34</v>
      </c>
      <c r="D9" s="33">
        <v>32</v>
      </c>
      <c r="E9" s="34">
        <f>SUM(B9:D9)</f>
        <v>70</v>
      </c>
      <c r="F9" s="2"/>
      <c r="G9" s="31">
        <v>109</v>
      </c>
      <c r="H9" s="32">
        <v>288</v>
      </c>
      <c r="I9" s="32">
        <v>146</v>
      </c>
      <c r="J9" s="32">
        <v>67</v>
      </c>
      <c r="K9" s="33">
        <v>41</v>
      </c>
      <c r="L9" s="35">
        <f>SUM(G9:K9)</f>
        <v>651</v>
      </c>
      <c r="M9" s="2"/>
      <c r="N9" s="31">
        <v>59</v>
      </c>
      <c r="O9" s="32">
        <v>403</v>
      </c>
      <c r="P9" s="36">
        <f>SUM(N9:O9)</f>
        <v>462</v>
      </c>
      <c r="Q9" s="2"/>
      <c r="R9" s="31">
        <v>153</v>
      </c>
      <c r="S9" s="32">
        <v>18</v>
      </c>
      <c r="T9" s="32">
        <v>32</v>
      </c>
      <c r="U9" s="36">
        <f t="shared" si="3"/>
        <v>203</v>
      </c>
      <c r="V9" s="2"/>
      <c r="W9" s="31">
        <v>252</v>
      </c>
      <c r="X9" s="32">
        <v>100</v>
      </c>
      <c r="Y9" s="32">
        <v>103</v>
      </c>
      <c r="Z9" s="38">
        <f>SUM(W9:Y9)</f>
        <v>455</v>
      </c>
    </row>
    <row r="10" spans="1:26" ht="15">
      <c r="A10" s="30" t="s">
        <v>30</v>
      </c>
      <c r="B10" s="31">
        <v>27</v>
      </c>
      <c r="C10" s="88">
        <v>86</v>
      </c>
      <c r="D10" s="33">
        <v>56</v>
      </c>
      <c r="E10" s="34">
        <f>SUM(B10:D10)</f>
        <v>169</v>
      </c>
      <c r="F10" s="2"/>
      <c r="G10" s="31">
        <v>218</v>
      </c>
      <c r="H10" s="32">
        <v>447</v>
      </c>
      <c r="I10" s="32">
        <v>260</v>
      </c>
      <c r="J10" s="32">
        <v>121</v>
      </c>
      <c r="K10" s="33">
        <v>71</v>
      </c>
      <c r="L10" s="35">
        <f>SUM(G10:K10)</f>
        <v>1117</v>
      </c>
      <c r="M10" s="2"/>
      <c r="N10" s="31">
        <v>208</v>
      </c>
      <c r="O10" s="32">
        <v>663</v>
      </c>
      <c r="P10" s="36">
        <f>SUM(N10:O10)</f>
        <v>871</v>
      </c>
      <c r="Q10" s="2"/>
      <c r="R10" s="31">
        <v>309</v>
      </c>
      <c r="S10" s="32">
        <v>39</v>
      </c>
      <c r="T10" s="32">
        <v>43</v>
      </c>
      <c r="U10" s="36">
        <f t="shared" si="3"/>
        <v>391</v>
      </c>
      <c r="V10" s="2"/>
      <c r="W10" s="31">
        <v>740</v>
      </c>
      <c r="X10" s="32">
        <v>180</v>
      </c>
      <c r="Y10" s="32">
        <v>240</v>
      </c>
      <c r="Z10" s="36">
        <f>SUM(W10:Y10)</f>
        <v>1160</v>
      </c>
    </row>
    <row r="11" spans="1:26" ht="15">
      <c r="A11" s="30" t="s">
        <v>31</v>
      </c>
      <c r="B11" s="31">
        <v>20</v>
      </c>
      <c r="C11" s="32">
        <v>109</v>
      </c>
      <c r="D11" s="33">
        <v>45</v>
      </c>
      <c r="E11" s="34">
        <f>SUM(B11:D11)</f>
        <v>174</v>
      </c>
      <c r="F11" s="2"/>
      <c r="G11" s="31">
        <f>21+63+25</f>
        <v>109</v>
      </c>
      <c r="H11" s="32">
        <v>248</v>
      </c>
      <c r="I11" s="32">
        <v>145</v>
      </c>
      <c r="J11" s="32">
        <v>52</v>
      </c>
      <c r="K11" s="33">
        <v>53</v>
      </c>
      <c r="L11" s="35">
        <f>SUM(G11:K11)</f>
        <v>607</v>
      </c>
      <c r="M11" s="2"/>
      <c r="N11" s="31">
        <v>180</v>
      </c>
      <c r="O11" s="32">
        <v>431</v>
      </c>
      <c r="P11" s="36">
        <f>SUM(N11:O11)</f>
        <v>611</v>
      </c>
      <c r="Q11" s="2"/>
      <c r="R11" s="31">
        <v>169</v>
      </c>
      <c r="S11" s="32">
        <v>26</v>
      </c>
      <c r="T11" s="32">
        <v>37</v>
      </c>
      <c r="U11" s="36">
        <f>SUM(R11:T11)</f>
        <v>232</v>
      </c>
      <c r="V11" s="2"/>
      <c r="W11" s="31">
        <v>612</v>
      </c>
      <c r="X11" s="32">
        <v>108</v>
      </c>
      <c r="Y11" s="32">
        <v>146</v>
      </c>
      <c r="Z11" s="36">
        <f>SUM(W11:Y11)</f>
        <v>866</v>
      </c>
    </row>
    <row r="12" spans="1:26" ht="15.75" thickBot="1">
      <c r="A12" s="39" t="s">
        <v>32</v>
      </c>
      <c r="B12" s="40">
        <v>349</v>
      </c>
      <c r="C12" s="41">
        <v>1804</v>
      </c>
      <c r="D12" s="42">
        <v>1081</v>
      </c>
      <c r="E12" s="43">
        <f>SUM(B12:D12)</f>
        <v>3234</v>
      </c>
      <c r="F12" s="2"/>
      <c r="G12" s="40">
        <v>2820</v>
      </c>
      <c r="H12" s="41">
        <v>6530</v>
      </c>
      <c r="I12" s="41">
        <v>4112</v>
      </c>
      <c r="J12" s="41">
        <v>1272</v>
      </c>
      <c r="K12" s="42">
        <v>1471</v>
      </c>
      <c r="L12" s="44">
        <f>SUM(G12:K12)</f>
        <v>16205</v>
      </c>
      <c r="M12" s="2"/>
      <c r="N12" s="40">
        <v>4132</v>
      </c>
      <c r="O12" s="41">
        <v>11361</v>
      </c>
      <c r="P12" s="45">
        <f>SUM(N12:O12)</f>
        <v>15493</v>
      </c>
      <c r="Q12" s="2"/>
      <c r="R12" s="40">
        <v>4581</v>
      </c>
      <c r="S12" s="41">
        <v>675</v>
      </c>
      <c r="T12" s="41">
        <v>1108</v>
      </c>
      <c r="U12" s="45">
        <f>SUM(R12:T12)</f>
        <v>6364</v>
      </c>
      <c r="V12" s="2"/>
      <c r="W12" s="46">
        <v>13983</v>
      </c>
      <c r="X12" s="32">
        <v>4709</v>
      </c>
      <c r="Y12" s="41">
        <v>2798</v>
      </c>
      <c r="Z12" s="45">
        <f>SUM(W12:Y12)</f>
        <v>21490</v>
      </c>
    </row>
    <row r="13" spans="1:27" ht="15.75" thickBot="1">
      <c r="A13" s="57" t="s">
        <v>36</v>
      </c>
      <c r="B13" s="79">
        <v>0.7</v>
      </c>
      <c r="C13" s="80">
        <v>0</v>
      </c>
      <c r="D13" s="81">
        <v>0.486</v>
      </c>
      <c r="E13" s="87">
        <f>(D13+C13+B13)/3</f>
        <v>0.3953333333333333</v>
      </c>
      <c r="F13" s="83"/>
      <c r="G13" s="79">
        <v>0</v>
      </c>
      <c r="H13" s="80">
        <v>0.611</v>
      </c>
      <c r="I13" s="80">
        <v>0.588</v>
      </c>
      <c r="J13" s="80">
        <v>0.69</v>
      </c>
      <c r="K13" s="81">
        <v>0.68</v>
      </c>
      <c r="L13" s="82">
        <f>(K13+J13+I13+H13+G13)/5</f>
        <v>0.5138</v>
      </c>
      <c r="M13" s="58"/>
      <c r="N13" s="89">
        <v>0.5</v>
      </c>
      <c r="O13" s="80">
        <v>0.58</v>
      </c>
      <c r="P13" s="81">
        <f>(O13+N13)/2</f>
        <v>0.54</v>
      </c>
      <c r="Q13" s="83"/>
      <c r="R13" s="79">
        <v>0.65</v>
      </c>
      <c r="S13" s="80">
        <v>0.75</v>
      </c>
      <c r="T13" s="80">
        <v>0.5</v>
      </c>
      <c r="U13" s="81">
        <f>(R13+S13+T13)/3</f>
        <v>0.6333333333333333</v>
      </c>
      <c r="V13" s="83"/>
      <c r="W13" s="79">
        <v>0.73</v>
      </c>
      <c r="X13" s="79">
        <v>0.5</v>
      </c>
      <c r="Y13" s="80">
        <v>0.656</v>
      </c>
      <c r="Z13" s="81">
        <f>(W13+X13+Y13)/3</f>
        <v>0.6286666666666667</v>
      </c>
      <c r="AA13" t="s">
        <v>0</v>
      </c>
    </row>
    <row r="14" spans="1:26" ht="15">
      <c r="A14" s="93" t="s">
        <v>33</v>
      </c>
      <c r="B14" s="23"/>
      <c r="C14" s="24"/>
      <c r="D14" s="25"/>
      <c r="E14" s="26"/>
      <c r="F14" s="2"/>
      <c r="G14" s="23" t="s">
        <v>0</v>
      </c>
      <c r="H14" s="24"/>
      <c r="I14" s="24"/>
      <c r="J14" s="24"/>
      <c r="K14" s="25"/>
      <c r="L14" s="28"/>
      <c r="M14" s="2"/>
      <c r="N14" s="23"/>
      <c r="O14" s="24"/>
      <c r="P14" s="29"/>
      <c r="Q14" s="2"/>
      <c r="R14" s="23"/>
      <c r="S14" s="24"/>
      <c r="T14" s="24"/>
      <c r="U14" s="29"/>
      <c r="V14" s="2"/>
      <c r="W14" s="23"/>
      <c r="X14" s="24"/>
      <c r="Y14" s="24"/>
      <c r="Z14" s="29"/>
    </row>
    <row r="15" spans="1:26" ht="15">
      <c r="A15" s="30" t="s">
        <v>28</v>
      </c>
      <c r="B15" s="31">
        <v>2</v>
      </c>
      <c r="C15" s="32">
        <v>4</v>
      </c>
      <c r="D15" s="33">
        <v>7</v>
      </c>
      <c r="E15" s="34">
        <f>SUM(B15:D15)</f>
        <v>13</v>
      </c>
      <c r="F15" s="2"/>
      <c r="G15" s="31">
        <v>9</v>
      </c>
      <c r="H15" s="32">
        <v>18</v>
      </c>
      <c r="I15" s="32">
        <v>19</v>
      </c>
      <c r="J15" s="32">
        <v>7</v>
      </c>
      <c r="K15" s="33">
        <v>6</v>
      </c>
      <c r="L15" s="35">
        <f>SUM(G15:K15)</f>
        <v>59</v>
      </c>
      <c r="M15" s="2"/>
      <c r="N15" s="31">
        <v>10</v>
      </c>
      <c r="O15" s="32">
        <v>30</v>
      </c>
      <c r="P15" s="36">
        <f>SUM(N15:O15)</f>
        <v>40</v>
      </c>
      <c r="Q15" s="2"/>
      <c r="R15" s="31">
        <v>16</v>
      </c>
      <c r="S15" s="32">
        <v>4</v>
      </c>
      <c r="T15" s="32">
        <v>2</v>
      </c>
      <c r="U15" s="36">
        <f>SUM(R15:T15)</f>
        <v>22</v>
      </c>
      <c r="V15" s="2"/>
      <c r="W15" s="31">
        <v>38</v>
      </c>
      <c r="X15" s="32">
        <v>12</v>
      </c>
      <c r="Y15" s="32">
        <v>14</v>
      </c>
      <c r="Z15" s="36">
        <f>SUM(W15:Y15)</f>
        <v>64</v>
      </c>
    </row>
    <row r="16" spans="1:26" ht="15">
      <c r="A16" s="30" t="s">
        <v>34</v>
      </c>
      <c r="B16" s="31">
        <v>8</v>
      </c>
      <c r="C16" s="32">
        <v>12</v>
      </c>
      <c r="D16" s="33">
        <v>9</v>
      </c>
      <c r="E16" s="34">
        <f>SUM(B16:D16)</f>
        <v>29</v>
      </c>
      <c r="F16" s="2"/>
      <c r="G16" s="31">
        <v>19</v>
      </c>
      <c r="H16" s="32">
        <v>78</v>
      </c>
      <c r="I16" s="32">
        <v>44</v>
      </c>
      <c r="J16" s="32">
        <v>25</v>
      </c>
      <c r="K16" s="33">
        <v>14</v>
      </c>
      <c r="L16" s="35">
        <f>SUM(G16:K16)</f>
        <v>180</v>
      </c>
      <c r="M16" s="2"/>
      <c r="N16" s="31">
        <v>37</v>
      </c>
      <c r="O16" s="32">
        <v>136</v>
      </c>
      <c r="P16" s="36">
        <f>SUM(N16:O16)</f>
        <v>173</v>
      </c>
      <c r="Q16" s="2"/>
      <c r="R16" s="31">
        <v>54</v>
      </c>
      <c r="S16" s="32">
        <v>6</v>
      </c>
      <c r="T16" s="32">
        <v>10</v>
      </c>
      <c r="U16" s="36">
        <f>SUM(R16:T16)</f>
        <v>70</v>
      </c>
      <c r="V16" s="2"/>
      <c r="W16" s="31">
        <v>153</v>
      </c>
      <c r="X16" s="32">
        <v>32</v>
      </c>
      <c r="Y16" s="32">
        <v>55</v>
      </c>
      <c r="Z16" s="36">
        <f>SUM(W16:Y16)</f>
        <v>240</v>
      </c>
    </row>
    <row r="17" spans="1:26" ht="15">
      <c r="A17" s="30" t="s">
        <v>31</v>
      </c>
      <c r="B17" s="31">
        <v>3</v>
      </c>
      <c r="C17" s="32">
        <v>13</v>
      </c>
      <c r="D17" s="33">
        <v>10</v>
      </c>
      <c r="E17" s="34">
        <f>SUM(B17:D17)</f>
        <v>26</v>
      </c>
      <c r="F17" s="2"/>
      <c r="G17" s="31">
        <v>22</v>
      </c>
      <c r="H17" s="32">
        <v>45</v>
      </c>
      <c r="I17" s="32">
        <v>29</v>
      </c>
      <c r="J17" s="32">
        <v>12</v>
      </c>
      <c r="K17" s="33">
        <v>13</v>
      </c>
      <c r="L17" s="35">
        <f>SUM(G17:K17)</f>
        <v>121</v>
      </c>
      <c r="M17" s="2"/>
      <c r="N17" s="31">
        <v>30</v>
      </c>
      <c r="O17" s="32">
        <v>92</v>
      </c>
      <c r="P17" s="36">
        <f>SUM(N17:O17)</f>
        <v>122</v>
      </c>
      <c r="Q17" s="2"/>
      <c r="R17" s="31">
        <v>38</v>
      </c>
      <c r="S17" s="32">
        <v>3</v>
      </c>
      <c r="T17" s="32">
        <v>10</v>
      </c>
      <c r="U17" s="36">
        <f>SUM(R17:T17)</f>
        <v>51</v>
      </c>
      <c r="V17" s="2"/>
      <c r="W17" s="31">
        <v>150</v>
      </c>
      <c r="X17" s="32">
        <v>41</v>
      </c>
      <c r="Y17" s="32">
        <v>29</v>
      </c>
      <c r="Z17" s="36">
        <f>SUM(W17:Y17)</f>
        <v>220</v>
      </c>
    </row>
    <row r="18" spans="1:26" ht="15.75" thickBot="1">
      <c r="A18" s="47" t="s">
        <v>32</v>
      </c>
      <c r="B18" s="40">
        <v>65</v>
      </c>
      <c r="C18" s="41">
        <v>410</v>
      </c>
      <c r="D18" s="42">
        <v>280</v>
      </c>
      <c r="E18" s="43">
        <f>SUM(B18:D18)</f>
        <v>755</v>
      </c>
      <c r="F18" s="2"/>
      <c r="G18" s="40">
        <f>69+394+26+109+53</f>
        <v>651</v>
      </c>
      <c r="H18" s="41">
        <v>1371</v>
      </c>
      <c r="I18" s="41">
        <v>818</v>
      </c>
      <c r="J18" s="41">
        <v>271</v>
      </c>
      <c r="K18" s="54">
        <v>441</v>
      </c>
      <c r="L18" s="44">
        <f>SUM(G18:K18)</f>
        <v>3552</v>
      </c>
      <c r="M18" s="2"/>
      <c r="N18" s="40">
        <v>873</v>
      </c>
      <c r="O18" s="41">
        <v>2970</v>
      </c>
      <c r="P18" s="45">
        <f>SUM(N18:O18)</f>
        <v>3843</v>
      </c>
      <c r="Q18" s="2"/>
      <c r="R18" s="40">
        <v>1130</v>
      </c>
      <c r="S18" s="41">
        <v>60</v>
      </c>
      <c r="T18" s="41">
        <v>341</v>
      </c>
      <c r="U18" s="45">
        <f>SUM(R18:T18)</f>
        <v>1531</v>
      </c>
      <c r="V18" s="2"/>
      <c r="W18" s="40">
        <v>3487</v>
      </c>
      <c r="X18" s="41">
        <v>781</v>
      </c>
      <c r="Y18" s="41">
        <v>784</v>
      </c>
      <c r="Z18" s="45">
        <f>SUM(W18:Y18)</f>
        <v>5052</v>
      </c>
    </row>
    <row r="19" spans="1:27" ht="15.75" thickBot="1">
      <c r="A19" s="57" t="s">
        <v>36</v>
      </c>
      <c r="B19" s="79">
        <v>0.55</v>
      </c>
      <c r="C19" s="80">
        <v>0.6</v>
      </c>
      <c r="D19" s="81">
        <v>0.4958</v>
      </c>
      <c r="E19" s="87">
        <f>(D19+C19+B19)/3</f>
        <v>0.5486000000000001</v>
      </c>
      <c r="F19" s="83"/>
      <c r="G19" s="79">
        <v>0.59</v>
      </c>
      <c r="H19" s="80">
        <v>0.6485</v>
      </c>
      <c r="I19" s="80">
        <v>0.4</v>
      </c>
      <c r="J19" s="80">
        <v>0.76</v>
      </c>
      <c r="K19" s="81">
        <v>0.35</v>
      </c>
      <c r="L19" s="82">
        <f>(K19+J19+I19+H19+G19)/5</f>
        <v>0.5496999999999999</v>
      </c>
      <c r="M19" s="83"/>
      <c r="N19" s="86">
        <v>0.6</v>
      </c>
      <c r="O19" s="84">
        <v>0.512</v>
      </c>
      <c r="P19" s="81">
        <f>(O19+N19)/2</f>
        <v>0.556</v>
      </c>
      <c r="Q19" s="83"/>
      <c r="R19" s="79">
        <v>0.65</v>
      </c>
      <c r="S19" s="80">
        <v>0.52</v>
      </c>
      <c r="T19" s="80">
        <v>0.5</v>
      </c>
      <c r="U19" s="81">
        <f>(R19+S19+T19)/3</f>
        <v>0.5566666666666666</v>
      </c>
      <c r="V19" s="58"/>
      <c r="W19" s="79">
        <v>0.71</v>
      </c>
      <c r="X19" s="80">
        <v>0.48</v>
      </c>
      <c r="Y19" s="80">
        <v>0.6031</v>
      </c>
      <c r="Z19" s="81">
        <f>(W19+X19+Y19)/3</f>
        <v>0.5977</v>
      </c>
      <c r="AA19" s="56"/>
    </row>
    <row r="20" spans="1:26" ht="15">
      <c r="A20" s="94" t="s">
        <v>35</v>
      </c>
      <c r="B20" s="23"/>
      <c r="C20" s="24"/>
      <c r="D20" s="25"/>
      <c r="E20" s="26"/>
      <c r="F20" s="2"/>
      <c r="G20" s="23"/>
      <c r="H20" s="24"/>
      <c r="I20" s="24"/>
      <c r="J20" s="24"/>
      <c r="K20" s="25"/>
      <c r="L20" s="28"/>
      <c r="M20" s="2"/>
      <c r="N20" s="23"/>
      <c r="O20" s="24"/>
      <c r="P20" s="29"/>
      <c r="Q20" s="2"/>
      <c r="R20" s="23"/>
      <c r="S20" s="24"/>
      <c r="T20" s="24"/>
      <c r="U20" s="29"/>
      <c r="V20" s="2"/>
      <c r="W20" s="23"/>
      <c r="X20" s="24"/>
      <c r="Y20" s="24"/>
      <c r="Z20" s="29"/>
    </row>
    <row r="21" spans="1:26" ht="15">
      <c r="A21" s="48" t="s">
        <v>28</v>
      </c>
      <c r="B21" s="31">
        <v>2</v>
      </c>
      <c r="C21" s="32">
        <v>4</v>
      </c>
      <c r="D21" s="33">
        <v>4</v>
      </c>
      <c r="E21" s="34">
        <f>SUM(B21:D21)</f>
        <v>10</v>
      </c>
      <c r="F21" s="2"/>
      <c r="G21" s="31">
        <v>7</v>
      </c>
      <c r="H21" s="32">
        <v>16</v>
      </c>
      <c r="I21" s="32">
        <v>15</v>
      </c>
      <c r="J21" s="32">
        <v>6</v>
      </c>
      <c r="K21" s="33">
        <v>4</v>
      </c>
      <c r="L21" s="35">
        <f>SUM(G21:K21)</f>
        <v>48</v>
      </c>
      <c r="M21" s="2"/>
      <c r="N21" s="31">
        <v>10</v>
      </c>
      <c r="O21" s="32">
        <v>25</v>
      </c>
      <c r="P21" s="36">
        <f>SUM(N21:O21)</f>
        <v>35</v>
      </c>
      <c r="Q21" s="2"/>
      <c r="R21" s="31">
        <v>16</v>
      </c>
      <c r="S21" s="32">
        <v>1</v>
      </c>
      <c r="T21" s="32">
        <v>2</v>
      </c>
      <c r="U21" s="36">
        <f>SUM(R21:T21)</f>
        <v>19</v>
      </c>
      <c r="V21" s="2"/>
      <c r="W21" s="31">
        <v>33</v>
      </c>
      <c r="X21" s="32">
        <v>12</v>
      </c>
      <c r="Y21" s="32">
        <v>10</v>
      </c>
      <c r="Z21" s="36">
        <f>SUM(W21:Y21)</f>
        <v>55</v>
      </c>
    </row>
    <row r="22" spans="1:26" ht="15">
      <c r="A22" s="48" t="s">
        <v>31</v>
      </c>
      <c r="B22" s="31">
        <v>1</v>
      </c>
      <c r="C22" s="32">
        <v>5</v>
      </c>
      <c r="D22" s="33">
        <v>4</v>
      </c>
      <c r="E22" s="34">
        <f>SUM(B22:D22)</f>
        <v>10</v>
      </c>
      <c r="F22" s="2"/>
      <c r="G22" s="31">
        <v>9</v>
      </c>
      <c r="H22" s="32">
        <v>12</v>
      </c>
      <c r="I22" s="32">
        <v>8</v>
      </c>
      <c r="J22" s="32">
        <v>5</v>
      </c>
      <c r="K22" s="33">
        <v>7</v>
      </c>
      <c r="L22" s="35">
        <f>SUM(G22:K22)</f>
        <v>41</v>
      </c>
      <c r="M22" s="2"/>
      <c r="N22" s="31">
        <v>12</v>
      </c>
      <c r="O22" s="32">
        <v>33</v>
      </c>
      <c r="P22" s="36">
        <f>SUM(N22:O22)</f>
        <v>45</v>
      </c>
      <c r="Q22" s="2"/>
      <c r="R22" s="31">
        <v>15</v>
      </c>
      <c r="S22" s="32">
        <v>2</v>
      </c>
      <c r="T22" s="32">
        <v>4</v>
      </c>
      <c r="U22" s="36">
        <f>SUM(R22:T22)</f>
        <v>21</v>
      </c>
      <c r="V22" s="2"/>
      <c r="W22" s="31">
        <v>55</v>
      </c>
      <c r="X22" s="32">
        <v>9</v>
      </c>
      <c r="Y22" s="32">
        <v>13</v>
      </c>
      <c r="Z22" s="36">
        <f>SUM(W22:Y22)</f>
        <v>77</v>
      </c>
    </row>
    <row r="23" spans="1:26" ht="15.75" thickBot="1">
      <c r="A23" s="49" t="s">
        <v>32</v>
      </c>
      <c r="B23" s="40">
        <v>27</v>
      </c>
      <c r="C23" s="41">
        <v>160</v>
      </c>
      <c r="D23" s="42">
        <v>101</v>
      </c>
      <c r="E23" s="43">
        <f>SUM(B23:D23)</f>
        <v>288</v>
      </c>
      <c r="F23" s="2"/>
      <c r="G23" s="40">
        <v>291</v>
      </c>
      <c r="H23" s="41">
        <v>385</v>
      </c>
      <c r="I23" s="41">
        <v>292</v>
      </c>
      <c r="J23" s="41">
        <v>140</v>
      </c>
      <c r="K23" s="42">
        <v>440</v>
      </c>
      <c r="L23" s="44">
        <f>SUM(G23:K23)</f>
        <v>1548</v>
      </c>
      <c r="M23" s="2"/>
      <c r="N23" s="40">
        <v>404</v>
      </c>
      <c r="O23" s="41">
        <v>1266</v>
      </c>
      <c r="P23" s="45">
        <f>SUM(N23:O23)</f>
        <v>1670</v>
      </c>
      <c r="Q23" s="2"/>
      <c r="R23" s="40">
        <v>485</v>
      </c>
      <c r="S23" s="41">
        <v>43</v>
      </c>
      <c r="T23" s="41">
        <v>169</v>
      </c>
      <c r="U23" s="45">
        <f>SUM(R23:T23)</f>
        <v>697</v>
      </c>
      <c r="V23" s="2"/>
      <c r="W23" s="40">
        <v>1641</v>
      </c>
      <c r="X23" s="41">
        <v>328</v>
      </c>
      <c r="Y23" s="41">
        <v>391</v>
      </c>
      <c r="Z23" s="45">
        <f>SUM(W23:Y23)</f>
        <v>2360</v>
      </c>
    </row>
    <row r="24" spans="1:27" ht="15.75" thickBot="1">
      <c r="A24" s="82" t="s">
        <v>36</v>
      </c>
      <c r="B24" s="79">
        <v>0.5</v>
      </c>
      <c r="C24" s="80">
        <v>0.4</v>
      </c>
      <c r="D24" s="81">
        <v>0.27</v>
      </c>
      <c r="E24" s="87">
        <f>(D24+C24+B24)/3</f>
        <v>0.38999999999999996</v>
      </c>
      <c r="F24" s="77"/>
      <c r="G24" s="79">
        <v>0.25</v>
      </c>
      <c r="H24" s="80">
        <v>0.5789</v>
      </c>
      <c r="I24" s="80">
        <v>0.4</v>
      </c>
      <c r="J24" s="80">
        <v>0.6</v>
      </c>
      <c r="K24" s="81">
        <v>0.32</v>
      </c>
      <c r="L24" s="82">
        <f>(K24+J24+I24+H24+G24)/5</f>
        <v>0.42977999999999994</v>
      </c>
      <c r="M24" s="58"/>
      <c r="N24" s="86">
        <v>0.2</v>
      </c>
      <c r="O24" s="80">
        <v>0.393</v>
      </c>
      <c r="P24" s="81">
        <f>(O24+N24)/2</f>
        <v>0.2965</v>
      </c>
      <c r="Q24" s="83"/>
      <c r="R24" s="79">
        <v>0.3</v>
      </c>
      <c r="S24" s="80">
        <v>0.18</v>
      </c>
      <c r="T24" s="80">
        <v>0.5</v>
      </c>
      <c r="U24" s="81">
        <f>(R24+S24+T24)/3</f>
        <v>0.32666666666666666</v>
      </c>
      <c r="V24" s="83"/>
      <c r="W24" s="79">
        <v>0.63</v>
      </c>
      <c r="X24" s="80">
        <v>0.4</v>
      </c>
      <c r="Y24" s="80">
        <v>0.51</v>
      </c>
      <c r="Z24" s="81">
        <f>(W24+X24+Y24)/3</f>
        <v>0.5133333333333333</v>
      </c>
      <c r="AA24" s="85"/>
    </row>
    <row r="25" spans="1:26" ht="9" customHeight="1">
      <c r="A25" s="58"/>
      <c r="B25" s="75"/>
      <c r="C25" s="75"/>
      <c r="D25" s="75"/>
      <c r="E25" s="75"/>
      <c r="F25" s="58"/>
      <c r="G25" s="75"/>
      <c r="H25" s="75"/>
      <c r="I25" s="75"/>
      <c r="J25" s="75"/>
      <c r="K25" s="75"/>
      <c r="L25" s="75"/>
      <c r="M25" s="58"/>
      <c r="N25" s="76"/>
      <c r="O25" s="75"/>
      <c r="P25" s="75"/>
      <c r="Q25" s="58"/>
      <c r="R25" s="75"/>
      <c r="S25" s="75"/>
      <c r="T25" s="75"/>
      <c r="U25" s="75"/>
      <c r="V25" s="58"/>
      <c r="W25" s="75"/>
      <c r="X25" s="75"/>
      <c r="Y25" s="75"/>
      <c r="Z25" s="75"/>
    </row>
    <row r="26" spans="9:24" ht="15">
      <c r="I26" t="s">
        <v>0</v>
      </c>
      <c r="L26" t="s">
        <v>0</v>
      </c>
      <c r="X26" t="s">
        <v>50</v>
      </c>
    </row>
    <row r="27" spans="1:26" ht="16.5" thickBot="1">
      <c r="A27" s="2"/>
      <c r="B27" s="2"/>
      <c r="C27" s="2"/>
      <c r="D27" s="2"/>
      <c r="E27" s="2"/>
      <c r="F27" s="2"/>
      <c r="G27" s="2"/>
      <c r="H27" s="2"/>
      <c r="I27" s="95" t="s">
        <v>49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 thickBot="1">
      <c r="A28" s="59" t="s">
        <v>37</v>
      </c>
      <c r="B28" s="60"/>
      <c r="C28" s="60"/>
      <c r="D28" s="61"/>
      <c r="E28" s="62"/>
      <c r="F28" s="53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2"/>
      <c r="R28" s="52"/>
      <c r="S28" s="52"/>
      <c r="T28" s="52"/>
      <c r="U28" s="52"/>
      <c r="V28" s="52"/>
      <c r="W28" s="1"/>
      <c r="X28" s="1"/>
      <c r="Y28" s="1"/>
      <c r="Z28" s="2"/>
    </row>
    <row r="29" spans="1:26" ht="21" customHeight="1" thickBot="1">
      <c r="A29" s="59" t="s">
        <v>38</v>
      </c>
      <c r="B29" s="60"/>
      <c r="C29" s="60"/>
      <c r="D29" s="60"/>
      <c r="E29" s="78">
        <f aca="true" t="shared" si="5" ref="E29:E34">E7+L7+P7+U7+Z7</f>
        <v>28</v>
      </c>
      <c r="F29" s="53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2"/>
      <c r="R29" s="52"/>
      <c r="S29" s="52"/>
      <c r="T29" s="52"/>
      <c r="U29" s="52"/>
      <c r="V29" s="52"/>
      <c r="W29" s="1"/>
      <c r="X29" s="1"/>
      <c r="Y29" s="1"/>
      <c r="Z29" s="2"/>
    </row>
    <row r="30" spans="1:26" ht="16.5" customHeight="1" thickBot="1">
      <c r="A30" s="59" t="s">
        <v>39</v>
      </c>
      <c r="B30" s="59"/>
      <c r="C30" s="60"/>
      <c r="D30" s="60"/>
      <c r="E30" s="78">
        <f t="shared" si="5"/>
        <v>231</v>
      </c>
      <c r="F30" s="53"/>
      <c r="G30" s="52"/>
      <c r="H30" s="73"/>
      <c r="I30" s="67" t="s">
        <v>33</v>
      </c>
      <c r="J30" s="67"/>
      <c r="K30" s="67"/>
      <c r="L30" s="68"/>
      <c r="M30" s="52"/>
      <c r="N30" s="52"/>
      <c r="O30" s="52"/>
      <c r="P30" s="53"/>
      <c r="Q30" s="52"/>
      <c r="R30" s="52"/>
      <c r="S30" s="52"/>
      <c r="T30" s="52"/>
      <c r="U30" s="52"/>
      <c r="V30" s="52"/>
      <c r="W30" s="1"/>
      <c r="X30" s="1"/>
      <c r="Y30" s="1"/>
      <c r="Z30" s="2"/>
    </row>
    <row r="31" spans="1:26" ht="16.5" customHeight="1" thickBot="1">
      <c r="A31" s="59" t="s">
        <v>40</v>
      </c>
      <c r="B31" s="60"/>
      <c r="C31" s="60"/>
      <c r="D31" s="60"/>
      <c r="E31" s="78">
        <f t="shared" si="5"/>
        <v>1841</v>
      </c>
      <c r="F31" s="53"/>
      <c r="G31" s="52"/>
      <c r="H31" s="69" t="s">
        <v>41</v>
      </c>
      <c r="I31" s="60"/>
      <c r="J31" s="60"/>
      <c r="K31" s="60"/>
      <c r="L31" s="92">
        <f>E15+L15+P15+U15+Z15</f>
        <v>198</v>
      </c>
      <c r="M31" s="52"/>
      <c r="N31" s="52"/>
      <c r="O31" s="52"/>
      <c r="P31" s="53"/>
      <c r="Q31" s="65"/>
      <c r="R31" s="66"/>
      <c r="S31" s="67" t="s">
        <v>35</v>
      </c>
      <c r="T31" s="67"/>
      <c r="U31" s="68"/>
      <c r="V31" s="52"/>
      <c r="W31" s="1"/>
      <c r="X31" s="1"/>
      <c r="Y31" s="1"/>
      <c r="Z31" s="2"/>
    </row>
    <row r="32" spans="1:26" ht="16.5" customHeight="1" thickBot="1">
      <c r="A32" s="59" t="s">
        <v>42</v>
      </c>
      <c r="B32" s="60"/>
      <c r="C32" s="60"/>
      <c r="D32" s="60"/>
      <c r="E32" s="78">
        <f t="shared" si="5"/>
        <v>3708</v>
      </c>
      <c r="F32" s="53"/>
      <c r="G32" s="52"/>
      <c r="H32" s="70" t="s">
        <v>43</v>
      </c>
      <c r="I32" s="63"/>
      <c r="J32" s="63"/>
      <c r="K32" s="63"/>
      <c r="L32" s="92">
        <f>E16+L16+P16+U16+Z16</f>
        <v>692</v>
      </c>
      <c r="M32" s="52"/>
      <c r="N32" s="52"/>
      <c r="O32" s="52"/>
      <c r="P32" s="53"/>
      <c r="Q32" s="69" t="s">
        <v>41</v>
      </c>
      <c r="R32" s="60"/>
      <c r="S32" s="60"/>
      <c r="T32" s="60"/>
      <c r="U32" s="92">
        <f>E21+L21+P21+U21+Z21</f>
        <v>167</v>
      </c>
      <c r="V32" s="52"/>
      <c r="W32" s="1"/>
      <c r="X32" s="1"/>
      <c r="Y32" s="1"/>
      <c r="Z32" s="1"/>
    </row>
    <row r="33" spans="1:26" ht="18.75" customHeight="1" thickBot="1">
      <c r="A33" s="59" t="s">
        <v>44</v>
      </c>
      <c r="B33" s="60"/>
      <c r="C33" s="60"/>
      <c r="D33" s="60"/>
      <c r="E33" s="78">
        <f t="shared" si="5"/>
        <v>2490</v>
      </c>
      <c r="F33" s="53"/>
      <c r="G33" s="53"/>
      <c r="H33" s="69" t="s">
        <v>44</v>
      </c>
      <c r="I33" s="60"/>
      <c r="J33" s="60"/>
      <c r="K33" s="60"/>
      <c r="L33" s="92">
        <f>E17+L17+P17+U17+Z17</f>
        <v>540</v>
      </c>
      <c r="M33" s="52"/>
      <c r="N33" s="52"/>
      <c r="O33" s="52"/>
      <c r="P33" s="52"/>
      <c r="Q33" s="70" t="s">
        <v>44</v>
      </c>
      <c r="R33" s="63"/>
      <c r="S33" s="63"/>
      <c r="T33" s="63"/>
      <c r="U33" s="92">
        <f>E22+L22+P22+U22+Z22</f>
        <v>194</v>
      </c>
      <c r="V33" s="52"/>
      <c r="W33" s="1"/>
      <c r="X33" s="1"/>
      <c r="Y33" s="1"/>
      <c r="Z33" s="1"/>
    </row>
    <row r="34" spans="1:26" ht="15" customHeight="1" thickBot="1">
      <c r="A34" s="59" t="s">
        <v>45</v>
      </c>
      <c r="B34" s="63"/>
      <c r="C34" s="63"/>
      <c r="D34" s="63"/>
      <c r="E34" s="78">
        <f t="shared" si="5"/>
        <v>62786</v>
      </c>
      <c r="F34" s="53"/>
      <c r="G34" s="53"/>
      <c r="H34" s="74" t="s">
        <v>45</v>
      </c>
      <c r="I34" s="64"/>
      <c r="J34" s="64"/>
      <c r="K34" s="64"/>
      <c r="L34" s="92">
        <f>E18+L18+P18+U18+Z18</f>
        <v>14733</v>
      </c>
      <c r="M34" s="52"/>
      <c r="N34" s="52"/>
      <c r="O34" s="52"/>
      <c r="P34" s="52"/>
      <c r="Q34" s="69" t="s">
        <v>45</v>
      </c>
      <c r="R34" s="60"/>
      <c r="S34" s="60"/>
      <c r="T34" s="60"/>
      <c r="U34" s="92">
        <f>E23+L23+P23+U23+Z23</f>
        <v>6563</v>
      </c>
      <c r="V34" s="52"/>
      <c r="W34" s="1"/>
      <c r="X34" s="1"/>
      <c r="Y34" s="1"/>
      <c r="Z34" s="1"/>
    </row>
    <row r="35" spans="1:26" ht="15.75" customHeight="1" thickBot="1">
      <c r="A35" s="59" t="s">
        <v>46</v>
      </c>
      <c r="B35" s="60"/>
      <c r="C35" s="60"/>
      <c r="D35" s="60"/>
      <c r="E35" s="91">
        <f>(B13+C13+D13+G13+H13+I13+J13+K13+N13+O13+R13+S13+T13+W13+X13+Y13)/16</f>
        <v>0.5388125</v>
      </c>
      <c r="F35" s="52"/>
      <c r="G35" s="52"/>
      <c r="H35" s="59" t="s">
        <v>46</v>
      </c>
      <c r="I35" s="60"/>
      <c r="J35" s="60"/>
      <c r="K35" s="60"/>
      <c r="L35" s="91">
        <f>(B19+C19+D19+G19+H19+I19+J19+K19+N19+O19+R19+S19+T19+W19+X19+Y19)/16</f>
        <v>0.5605874999999999</v>
      </c>
      <c r="M35" s="52"/>
      <c r="N35" s="52"/>
      <c r="O35" s="52"/>
      <c r="P35" s="52"/>
      <c r="Q35" s="71" t="s">
        <v>46</v>
      </c>
      <c r="R35" s="72"/>
      <c r="S35" s="72"/>
      <c r="T35" s="72"/>
      <c r="U35" s="90">
        <f>(B24+C24+D24+G24+H24+I24+J24+K24+N24+O24+R24+S24+T24+W24+X24+Y24)/16</f>
        <v>0.40199375</v>
      </c>
      <c r="V35" s="52"/>
      <c r="W35" s="1"/>
      <c r="X35" s="1"/>
      <c r="Y35" s="1"/>
      <c r="Z35" s="1"/>
    </row>
    <row r="36" ht="15.75" customHeight="1">
      <c r="U36" t="s">
        <v>0</v>
      </c>
    </row>
  </sheetData>
  <printOptions/>
  <pageMargins left="0.5118110236220472" right="0.31496062992125984" top="0.5905511811023623" bottom="0.3937007874015748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User</cp:lastModifiedBy>
  <cp:lastPrinted>2011-03-19T01:37:07Z</cp:lastPrinted>
  <dcterms:created xsi:type="dcterms:W3CDTF">2009-04-03T19:14:11Z</dcterms:created>
  <dcterms:modified xsi:type="dcterms:W3CDTF">2011-03-19T01:37:29Z</dcterms:modified>
  <cp:category/>
  <cp:version/>
  <cp:contentType/>
  <cp:contentStatus/>
</cp:coreProperties>
</file>